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G:\Szelence\HUMI\Software\Templates\"/>
    </mc:Choice>
  </mc:AlternateContent>
  <xr:revisionPtr revIDLastSave="0" documentId="13_ncr:1_{EDB9489F-22B7-4FD7-B3B1-3C7EFF24121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munkalapok" sheetId="2" r:id="rId1"/>
  </sheets>
  <definedNames>
    <definedName name="_xlnm._FilterDatabase" localSheetId="0" hidden="1">munkalapok!$B$1:$AQ$1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3" i="2" l="1"/>
  <c r="AT3" i="2"/>
  <c r="AS3" i="2"/>
  <c r="AJ3" i="2"/>
  <c r="AG3" i="2"/>
  <c r="AV3" i="2" s="1"/>
  <c r="N3" i="2"/>
  <c r="M3" i="2"/>
  <c r="L3" i="2"/>
  <c r="K3" i="2"/>
  <c r="J3" i="2"/>
  <c r="AL3" i="2" l="1"/>
  <c r="D2" i="2" l="1"/>
  <c r="D3" i="2"/>
  <c r="C2" i="2"/>
  <c r="C3" i="2"/>
  <c r="AU2" i="2"/>
  <c r="AT2" i="2"/>
  <c r="N2" i="2" l="1"/>
  <c r="M2" i="2"/>
  <c r="L2" i="2"/>
  <c r="K2" i="2"/>
  <c r="AS2" i="2" l="1"/>
  <c r="AG2" i="2" l="1"/>
  <c r="AJ2" i="2"/>
  <c r="AL2" i="2" l="1"/>
  <c r="AV2" i="2"/>
  <c r="J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László Lieszkovszky</author>
  </authors>
  <commentList>
    <comment ref="A1" authorId="0" shapeId="0" xr:uid="{2DA45D40-8C1C-491B-A805-AF87012AAAE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C:RowID</t>
        </r>
      </text>
    </comment>
    <comment ref="B1" authorId="0" shapeId="0" xr:uid="{241F3673-2766-4FB8-B9EC-8D19D8A71B4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C:OrderDate</t>
        </r>
      </text>
    </comment>
    <comment ref="E1" authorId="0" shapeId="0" xr:uid="{B5B3D14E-1E11-4C43-A4D9-7ACEC441C97C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C:ArrivedAt</t>
        </r>
      </text>
    </comment>
    <comment ref="F1" authorId="0" shapeId="0" xr:uid="{99303219-7B88-419C-A638-70824C37D7FB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C:CreatedOn</t>
        </r>
      </text>
    </comment>
    <comment ref="G1" authorId="0" shapeId="0" xr:uid="{7E17017E-CD44-4C55-9708-3A0598758DF8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C:QualificationStartedAt</t>
        </r>
      </text>
    </comment>
    <comment ref="H1" authorId="0" shapeId="0" xr:uid="{F255F905-7546-44BA-B6E5-EA4EC4F6485F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C:QualificationEndedAt</t>
        </r>
      </text>
    </comment>
    <comment ref="I1" authorId="0" shapeId="0" xr:uid="{4A3D100B-0354-4A49-A27E-FAB68FDD0829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C:CertificatePrintedAt</t>
        </r>
      </text>
    </comment>
    <comment ref="O1" authorId="0" shapeId="0" xr:uid="{BBD47CA0-984A-4C89-B82B-A75F3CB3F4EC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C:ExaminedBy</t>
        </r>
      </text>
    </comment>
    <comment ref="P1" authorId="0" shapeId="0" xr:uid="{3546F0C2-3436-4B48-8655-4BE99932E85D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C:ActorName</t>
        </r>
      </text>
    </comment>
    <comment ref="Q1" authorId="0" shapeId="0" xr:uid="{DD42DCED-206A-4CF7-A06F-8073D050FF10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C:DeliveryDocumentNo</t>
        </r>
      </text>
    </comment>
    <comment ref="R1" authorId="0" shapeId="0" xr:uid="{77D125CC-5395-402C-9AEB-C737C2FD42EB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C:SupplierWeightDocNo</t>
        </r>
      </text>
    </comment>
    <comment ref="S1" authorId="0" shapeId="0" xr:uid="{F5BCD9E4-1AE9-44D0-BCA8-3A4DB4B1DF1E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C:OrderNo</t>
        </r>
      </text>
    </comment>
    <comment ref="T1" authorId="0" shapeId="0" xr:uid="{131FC857-8D9C-41AF-8414-C4626970E11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C:OrderType</t>
        </r>
      </text>
    </comment>
    <comment ref="U1" authorId="0" shapeId="0" xr:uid="{40747377-8CE2-454C-8696-4643F7D3B312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C:RelocationNo</t>
        </r>
      </text>
    </comment>
    <comment ref="V1" authorId="0" shapeId="0" xr:uid="{3644FEEB-2310-402B-8460-32EB7C39BC1F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C:TruckLicensePlateNo</t>
        </r>
      </text>
    </comment>
    <comment ref="W1" authorId="0" shapeId="0" xr:uid="{D16B8F5E-BF94-47BE-A5D6-79B80FBD8E1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C:TrailerLicensePlateNo</t>
        </r>
      </text>
    </comment>
    <comment ref="X1" authorId="0" shapeId="0" xr:uid="{38560211-853D-4689-8DFD-8636BF583665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C:ClientName</t>
        </r>
      </text>
    </comment>
    <comment ref="Y1" authorId="0" shapeId="0" xr:uid="{F77CB6A1-4F24-4C16-AA12-0732D69FC085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C:SiteName</t>
        </r>
      </text>
    </comment>
    <comment ref="Z1" authorId="0" shapeId="0" xr:uid="{9235E49C-8961-4F73-846B-AC5E486B5490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C:AcceptedBaleCount</t>
        </r>
      </text>
    </comment>
    <comment ref="AA1" authorId="0" shapeId="0" xr:uid="{7B897AE4-546F-4A00-BB22-66F7735C93A7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C:RejectedBaleCount_M</t>
        </r>
      </text>
    </comment>
    <comment ref="AB1" authorId="0" shapeId="0" xr:uid="{C3AF31D3-EA65-4398-9644-C977E7D7054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C:RejectedBaleCount_D</t>
        </r>
      </text>
    </comment>
    <comment ref="AC1" authorId="0" shapeId="0" xr:uid="{F986E3D7-3A67-4DCD-B4A5-3A3B79A97B73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C:RejectedBaleCount</t>
        </r>
      </text>
    </comment>
    <comment ref="AD1" authorId="0" shapeId="0" xr:uid="{A48C9AFF-0513-4517-815F-6AB8C5616D32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C:IsManualMeasurement</t>
        </r>
      </text>
    </comment>
    <comment ref="AE1" authorId="0" shapeId="0" xr:uid="{803A28C3-26D2-4152-AA42-B8E51806A334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C:GrossWeight</t>
        </r>
      </text>
    </comment>
    <comment ref="AF1" authorId="0" shapeId="0" xr:uid="{6B7A60D6-2288-4FE2-AC71-78A090B2FA04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C:WarehouseWeight</t>
        </r>
      </text>
    </comment>
    <comment ref="AH1" authorId="0" shapeId="0" xr:uid="{28D060D3-6588-4B1B-93CE-1461413FE1BC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C:GrossWeightAt</t>
        </r>
      </text>
    </comment>
    <comment ref="AI1" authorId="0" shapeId="0" xr:uid="{0EC21F66-736E-45CC-975E-A025D7513D82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C:WarehouseWeightAt</t>
        </r>
      </text>
    </comment>
    <comment ref="AK1" authorId="0" shapeId="0" xr:uid="{4726FDEF-B0A4-4579-9C39-C86B1F9FF352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C:DeliveryDocumentNetWeight</t>
        </r>
      </text>
    </comment>
    <comment ref="AM1" authorId="0" shapeId="0" xr:uid="{D5C3531B-F4BF-4240-8B22-DCA38E45DBCD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C:AverageMoisture</t>
        </r>
      </text>
    </comment>
    <comment ref="AN1" authorId="0" shapeId="0" xr:uid="{098C517B-8FA5-4694-905C-A8784D00F584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C:SourceWarehouseNo</t>
        </r>
      </text>
    </comment>
    <comment ref="AO1" authorId="0" shapeId="0" xr:uid="{626C2967-E9F5-475C-B280-08E3CE638FE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C:WarehouseNo</t>
        </r>
      </text>
    </comment>
    <comment ref="AP1" authorId="0" shapeId="0" xr:uid="{BBA13AC4-7497-4288-8D6C-145620CACF7B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C:Shift</t>
        </r>
      </text>
    </comment>
    <comment ref="AR1" authorId="0" shapeId="0" xr:uid="{F12B003E-F588-4EF2-9E88-21215DC69C80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C:Comment</t>
        </r>
      </text>
    </comment>
    <comment ref="AW1" authorId="0" shapeId="0" xr:uid="{8DD9238E-046A-44DA-966D-98D1A0FA5C48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C:MeasurementCount</t>
        </r>
      </text>
    </comment>
    <comment ref="AX1" authorId="0" shapeId="0" xr:uid="{55D4D21A-7D17-4DCE-BA4A-59C1AFDCA9C6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C:DeletedMeasurementCount</t>
        </r>
      </text>
    </comment>
    <comment ref="AY1" authorId="0" shapeId="0" xr:uid="{F9AC5D46-A5D3-4ADE-93AE-74B64EF966F5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C:DeletedMeasurementCountAboveMaxMoisture</t>
        </r>
      </text>
    </comment>
    <comment ref="AZ1" authorId="0" shapeId="0" xr:uid="{32D6C0D6-EB57-4F77-BFC2-2E6F47565EA3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C:MeasurementCount0</t>
        </r>
      </text>
    </comment>
    <comment ref="BA1" authorId="0" shapeId="0" xr:uid="{74430E0B-498B-4252-BFFE-12DD6C36E3B9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C:MeasurementCountUnderMinMoisture</t>
        </r>
      </text>
    </comment>
    <comment ref="BB1" authorId="0" shapeId="0" xr:uid="{3D1477ED-CDF8-4427-9339-F16D7AC69CFA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C:MeasurementCountAtMoisture</t>
        </r>
      </text>
    </comment>
    <comment ref="BC1" authorId="0" shapeId="0" xr:uid="{DA78B286-223D-4E98-A9FB-E2FFB472A8F4}">
      <text>
        <r>
          <rPr>
            <b/>
            <sz val="9"/>
            <color indexed="81"/>
            <rFont val="Tahoma"/>
            <charset val="1"/>
          </rPr>
          <t>László Lieszkovszky:</t>
        </r>
        <r>
          <rPr>
            <sz val="9"/>
            <color indexed="81"/>
            <rFont val="Tahoma"/>
            <charset val="1"/>
          </rPr>
          <t xml:space="preserve">
C:MeasurementCountOverMinMoisture</t>
        </r>
      </text>
    </comment>
  </commentList>
</comments>
</file>

<file path=xl/sharedStrings.xml><?xml version="1.0" encoding="utf-8"?>
<sst xmlns="http://schemas.openxmlformats.org/spreadsheetml/2006/main" count="56" uniqueCount="56">
  <si>
    <t>Dátum</t>
  </si>
  <si>
    <t>Beszállító</t>
  </si>
  <si>
    <t>Hét</t>
  </si>
  <si>
    <t>Átvett biomassza víztartalma</t>
  </si>
  <si>
    <t>Átvett bálák száma</t>
  </si>
  <si>
    <t>Visszaküldött bálák száma</t>
  </si>
  <si>
    <t>Munkaidő</t>
  </si>
  <si>
    <t>1-es mérés /               bruttó tömeg</t>
  </si>
  <si>
    <t>Nettó tömeg</t>
  </si>
  <si>
    <t>Hibás adat</t>
  </si>
  <si>
    <t>Szállítólevél száma</t>
  </si>
  <si>
    <t>A beszállító által hozott Mérlegjegy száma</t>
  </si>
  <si>
    <t>Nettó súly különbség</t>
  </si>
  <si>
    <t>Hungranába való belépés időpontja</t>
  </si>
  <si>
    <t>Vontató Rendszám</t>
  </si>
  <si>
    <t>Pótkocsi rendszám</t>
  </si>
  <si>
    <t>A beszállító által hozott mérlegjegyen szereplő nettó súly</t>
  </si>
  <si>
    <t>I-es mérés</t>
  </si>
  <si>
    <t>II-es mérés</t>
  </si>
  <si>
    <t>I-es, II-es mérés közötti különbség</t>
  </si>
  <si>
    <t>Telephelyről szállítva</t>
  </si>
  <si>
    <t>Típus</t>
  </si>
  <si>
    <t>HeaderRow</t>
  </si>
  <si>
    <t>RowTemplate</t>
  </si>
  <si>
    <t>Megjegyzés</t>
  </si>
  <si>
    <t>Biomasszába való bejelentkezés időpontja</t>
  </si>
  <si>
    <t>Mérlegjegy nyomtatásának időpontja</t>
  </si>
  <si>
    <t>Hungranában töltött idő</t>
  </si>
  <si>
    <t>Minősítés kezdete</t>
  </si>
  <si>
    <t>Minősítés vége</t>
  </si>
  <si>
    <t>Minősítéssel töltött idő</t>
  </si>
  <si>
    <t>Év</t>
  </si>
  <si>
    <t>SzK minősítő</t>
  </si>
  <si>
    <t>Hungrana igazoló</t>
  </si>
  <si>
    <t>SAP megrendelés szám</t>
  </si>
  <si>
    <t>SAP áttárolás szám</t>
  </si>
  <si>
    <t>2-es mérés / tára</t>
  </si>
  <si>
    <t>Áttárolás tárolószin száma</t>
  </si>
  <si>
    <t>Betárolás</t>
  </si>
  <si>
    <t>Szolgáltatás megkezdéséig eltelt idő</t>
  </si>
  <si>
    <t>11%-nál magasabb nedvességtatalom nettó tömeg</t>
  </si>
  <si>
    <t>Dupla értékes szabály</t>
  </si>
  <si>
    <t>1/3-os szabály</t>
  </si>
  <si>
    <t>Bála átlag tömege</t>
  </si>
  <si>
    <t>Visszaküldött bálák száma kívülről mérve</t>
  </si>
  <si>
    <t>Visszaküldött bálák száma belülről mérve</t>
  </si>
  <si>
    <t>Lerakodással töltött idő</t>
  </si>
  <si>
    <t>Aminisztrációval töltött idő</t>
  </si>
  <si>
    <t>Kézi mérés?</t>
  </si>
  <si>
    <t>Törölt mérések száma</t>
  </si>
  <si>
    <t>0-ás mérések száma</t>
  </si>
  <si>
    <t>8% alatti mérések száma</t>
  </si>
  <si>
    <t>8%-os mérések száma</t>
  </si>
  <si>
    <t>8% feletti mérések száma</t>
  </si>
  <si>
    <t>(Nem törölt) 
mérések száma</t>
  </si>
  <si>
    <t>20% fölötti törölt mérések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</si>
</sst>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\ _F_t_-;\-* #,##0\ _F_t_-;_-* &quot;-&quot;\ _F_t_-;_-@_-"/>
    <numFmt numFmtId="166" formatCode="h:mm;@"/>
    <numFmt numFmtId="167" formatCode="#,##0&quot; kg&quot;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6" fontId="1" fillId="0" borderId="1" xfId="2" applyNumberFormat="1" applyFont="1" applyFill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67" fontId="0" fillId="0" borderId="1" xfId="2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2" applyFont="1" applyFill="1" applyBorder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center" wrapText="1"/>
    </xf>
    <xf numFmtId="14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4" fontId="4" fillId="2" borderId="2" xfId="0" applyNumberFormat="1" applyFont="1" applyFill="1" applyBorder="1" applyAlignment="1">
      <alignment horizontal="center" wrapText="1"/>
    </xf>
    <xf numFmtId="1" fontId="4" fillId="2" borderId="1" xfId="0" applyNumberFormat="1" applyFont="1" applyFill="1" applyBorder="1" applyAlignment="1">
      <alignment horizontal="center" wrapText="1"/>
    </xf>
    <xf numFmtId="166" fontId="4" fillId="2" borderId="1" xfId="0" applyNumberFormat="1" applyFont="1" applyFill="1" applyBorder="1" applyAlignment="1">
      <alignment horizontal="center" wrapText="1"/>
    </xf>
    <xf numFmtId="164" fontId="4" fillId="2" borderId="1" xfId="2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167" fontId="4" fillId="2" borderId="1" xfId="2" applyNumberFormat="1" applyFont="1" applyFill="1" applyBorder="1" applyAlignment="1">
      <alignment horizontal="center" wrapText="1"/>
    </xf>
    <xf numFmtId="166" fontId="4" fillId="2" borderId="1" xfId="2" applyNumberFormat="1" applyFont="1" applyFill="1" applyBorder="1" applyAlignment="1">
      <alignment horizontal="center" wrapText="1"/>
    </xf>
    <xf numFmtId="10" fontId="4" fillId="2" borderId="1" xfId="0" applyNumberFormat="1" applyFont="1" applyFill="1" applyBorder="1" applyAlignment="1">
      <alignment horizontal="center" wrapText="1"/>
    </xf>
    <xf numFmtId="0" fontId="4" fillId="2" borderId="1" xfId="1" applyNumberFormat="1" applyFont="1" applyFill="1" applyBorder="1" applyAlignment="1">
      <alignment horizontal="center" wrapText="1"/>
    </xf>
    <xf numFmtId="1" fontId="4" fillId="2" borderId="3" xfId="0" applyNumberFormat="1" applyFont="1" applyFill="1" applyBorder="1" applyAlignment="1">
      <alignment horizontal="center" wrapText="1"/>
    </xf>
    <xf numFmtId="1" fontId="0" fillId="3" borderId="1" xfId="0" applyNumberFormat="1" applyFill="1" applyBorder="1" applyAlignment="1">
      <alignment horizontal="center"/>
    </xf>
    <xf numFmtId="166" fontId="0" fillId="3" borderId="1" xfId="2" applyNumberFormat="1" applyFont="1" applyFill="1" applyBorder="1" applyAlignment="1">
      <alignment horizontal="center"/>
    </xf>
    <xf numFmtId="167" fontId="0" fillId="3" borderId="1" xfId="2" applyNumberFormat="1" applyFont="1" applyFill="1" applyBorder="1" applyAlignment="1">
      <alignment horizontal="center"/>
    </xf>
  </cellXfs>
  <cellStyles count="3">
    <cellStyle name="Comma [0]" xfId="2" builtinId="6"/>
    <cellStyle name="Normal" xfId="0" builtinId="0"/>
    <cellStyle name="Percent" xfId="1" builtinId="5"/>
  </cellStyles>
  <dxfs count="59"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/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66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66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7" formatCode="#,##0&quot; kg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66" formatCode="h:mm;@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66" formatCode="h:mm;@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66" formatCode="h:mm;@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66" formatCode="h:mm;@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166" formatCode="h:mm;@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" formatCode="0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" formatCode="0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68" formatCode="m/d/yyyy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/>
        </right>
        <top/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 tint="0.39997558519241921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numFmt numFmtId="1" formatCode="0"/>
      <fill>
        <patternFill patternType="solid">
          <fgColor indexed="64"/>
          <bgColor theme="4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58"/>
      <tableStyleElement type="headerRow" dxfId="5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5248BE-C70D-4BA5-BCDD-1C79927C3E34}" name="deliveries" displayName="deliveries" ref="B1:BC3" totalsRowShown="0" headerRowDxfId="56" dataDxfId="55" tableBorderDxfId="54">
  <autoFilter ref="B1:BC3" xr:uid="{EC5248BE-C70D-4BA5-BCDD-1C79927C3E34}"/>
  <tableColumns count="54">
    <tableColumn id="1" xr3:uid="{DB7B400D-D762-4BE9-AB82-0CB683773F4C}" name="Dátum" dataDxfId="53"/>
    <tableColumn id="2" xr3:uid="{B0A88178-B66F-42C7-8C76-A5346EE3E066}" name="Év" dataDxfId="52">
      <calculatedColumnFormula>IF(ISBLANK(deliveries[[#This Row],[Dátum]]),"",YEAR(B2))</calculatedColumnFormula>
    </tableColumn>
    <tableColumn id="3" xr3:uid="{A18BA3B2-08A6-4A9C-8852-594FDEFB9521}" name="Hét" dataDxfId="51">
      <calculatedColumnFormula>IF(ISBLANK(deliveries[[#This Row],[Dátum]]),"",WEEKNUM(B2))</calculatedColumnFormula>
    </tableColumn>
    <tableColumn id="4" xr3:uid="{F94BBDFB-0914-4CDD-A409-53263D646B42}" name="Hungranába való belépés időpontja" dataDxfId="50"/>
    <tableColumn id="5" xr3:uid="{C9A32E9F-0729-415B-A64A-F04E8D46B3FD}" name="Biomasszába való bejelentkezés időpontja" dataDxfId="49"/>
    <tableColumn id="6" xr3:uid="{D35F2D47-AC23-42EF-B919-FB63F53A2974}" name="Minősítés kezdete" dataDxfId="48"/>
    <tableColumn id="7" xr3:uid="{5251DB5C-8383-4E73-89BD-66E69489665E}" name="Minősítés vége" dataDxfId="47"/>
    <tableColumn id="8" xr3:uid="{FE541B24-50F3-448F-81F2-C76F721AC37B}" name="Mérlegjegy nyomtatásának időpontja" dataDxfId="46"/>
    <tableColumn id="9" xr3:uid="{71DB55B0-19C4-43CC-89CD-67D4D769C041}" name="Hungranában töltött idő" dataDxfId="45" dataCellStyle="Comma [0]">
      <calculatedColumnFormula>IF(OR(ISBLANK(I2),ISBLANK(E2)),"",+I2-E2)</calculatedColumnFormula>
    </tableColumn>
    <tableColumn id="10" xr3:uid="{429EE223-290C-4DFA-898F-AA3DE27EA7EA}" name="Szolgáltatás megkezdéséig eltelt idő" dataDxfId="44" dataCellStyle="Comma [0]">
      <calculatedColumnFormula>IF(OR(ISBLANK(F2),ISBLANK(E2)),"",+F2-E2)</calculatedColumnFormula>
    </tableColumn>
    <tableColumn id="11" xr3:uid="{775F0608-C9A6-4750-96DB-DB13CDD281FC}" name="Aminisztrációval töltött idő" dataDxfId="43" dataCellStyle="Comma [0]">
      <calculatedColumnFormula>IF(OR(ISBLANK(G2),ISBLANK(F2)),"",+G2-F2)</calculatedColumnFormula>
    </tableColumn>
    <tableColumn id="12" xr3:uid="{8A4BE427-D02C-438A-B1A7-ED2CCCC3417C}" name="Minősítéssel töltött idő" dataDxfId="42" dataCellStyle="Comma [0]">
      <calculatedColumnFormula>IF(OR(ISBLANK(H2),ISBLANK(G2)),"",+H2-G2)</calculatedColumnFormula>
    </tableColumn>
    <tableColumn id="13" xr3:uid="{AD83686D-7792-46D6-9D32-E6C4063C9C83}" name="Lerakodással töltött idő" dataDxfId="41" dataCellStyle="Comma [0]">
      <calculatedColumnFormula>IF(OR(ISBLANK(I2),ISBLANK(H2)),"",+I2-H2)</calculatedColumnFormula>
    </tableColumn>
    <tableColumn id="14" xr3:uid="{29F26EB9-0E81-441A-A173-374EB1497E38}" name="SzK minősítő" dataDxfId="40"/>
    <tableColumn id="15" xr3:uid="{1F8D2047-32ED-4457-9531-0CC43DF3CEFC}" name="Hungrana igazoló" dataDxfId="39"/>
    <tableColumn id="16" xr3:uid="{47EFB8B6-5508-4A84-A4DF-B6F312611968}" name="Szállítólevél száma" dataDxfId="38"/>
    <tableColumn id="17" xr3:uid="{D5448A20-6B02-4C7A-BF2A-74E1D82AC81D}" name="A beszállító által hozott Mérlegjegy száma" dataDxfId="37"/>
    <tableColumn id="18" xr3:uid="{11864422-48C9-472A-A538-280E4F801798}" name="SAP megrendelés szám" dataDxfId="36"/>
    <tableColumn id="19" xr3:uid="{0CFDF53A-2752-4C7E-84F5-59D8AB7FA641}" name="Típus" dataDxfId="35"/>
    <tableColumn id="20" xr3:uid="{67018486-9665-4555-B321-10BF6A838A1D}" name="SAP áttárolás szám" dataDxfId="34"/>
    <tableColumn id="21" xr3:uid="{BA24E272-6BE2-4244-8C6D-A07E00DE6057}" name="Vontató Rendszám" dataDxfId="33"/>
    <tableColumn id="22" xr3:uid="{3FD1FFCC-3A27-467E-A104-9F7D57A60A55}" name="Pótkocsi rendszám" dataDxfId="32"/>
    <tableColumn id="23" xr3:uid="{7FA28981-1DAF-4DCF-828F-A1EA9BEABDCB}" name="Beszállító" dataDxfId="31"/>
    <tableColumn id="24" xr3:uid="{4ABB9948-2452-48F9-8342-0AF33403E77E}" name="Telephelyről szállítva" dataDxfId="30"/>
    <tableColumn id="25" xr3:uid="{0F96E3AA-0BFC-45A0-A9D3-34BF73CD6833}" name="Átvett bálák száma" dataDxfId="29"/>
    <tableColumn id="26" xr3:uid="{88E49E8A-BF0F-4E3F-8F4B-CDF5B3A5C893}" name="Visszaküldött bálák száma kívülről mérve" dataDxfId="28"/>
    <tableColumn id="27" xr3:uid="{1CB994B3-5CC0-4485-B8C2-CA42D8E3774B}" name="Visszaküldött bálák száma belülről mérve" dataDxfId="27"/>
    <tableColumn id="28" xr3:uid="{1168BE07-AAE2-47FD-93A6-0F1CDC3CE1FF}" name="Visszaküldött bálák száma" dataDxfId="26"/>
    <tableColumn id="29" xr3:uid="{827CD43E-CA4E-458C-B907-A4ACB022011E}" name="Kézi mérés?" dataDxfId="25" dataCellStyle="Comma [0]"/>
    <tableColumn id="30" xr3:uid="{D6C48F07-5006-4AAF-86C8-8ADAA5972C47}" name="1-es mérés /               bruttó tömeg" dataDxfId="24" dataCellStyle="Comma [0]"/>
    <tableColumn id="31" xr3:uid="{A08A1C47-90A8-4697-AD0E-4DB23A11FEAA}" name="2-es mérés / tára" dataDxfId="23" dataCellStyle="Comma [0]"/>
    <tableColumn id="32" xr3:uid="{0CB6BEA5-93E1-4ACC-B45D-F3A6481D1664}" name="Nettó tömeg" dataDxfId="22" dataCellStyle="Comma [0]">
      <calculatedColumnFormula>IF(OR(ISBLANK(AE2),ISBLANK(AF2)),"",+AE2-AF2)</calculatedColumnFormula>
    </tableColumn>
    <tableColumn id="33" xr3:uid="{9C882E13-B8B3-48D9-809F-FC74B4FC68F9}" name="I-es mérés" dataDxfId="21" dataCellStyle="Comma [0]"/>
    <tableColumn id="34" xr3:uid="{A56AD116-90BB-4424-B132-28E9E6129336}" name="II-es mérés" dataDxfId="20" dataCellStyle="Comma [0]"/>
    <tableColumn id="35" xr3:uid="{FABE6ED2-3BC2-4D60-8099-71EC20AE44B1}" name="I-es, II-es mérés közötti különbség" dataDxfId="19" dataCellStyle="Comma [0]">
      <calculatedColumnFormula>IF(OR(ISBLANK(AH2),ISBLANK(AI2)),"",+AI2-AH2)</calculatedColumnFormula>
    </tableColumn>
    <tableColumn id="36" xr3:uid="{63E7D49F-FC23-4ACA-883A-C1300A2D602B}" name="A beszállító által hozott mérlegjegyen szereplő nettó súly" dataDxfId="18" dataCellStyle="Comma [0]"/>
    <tableColumn id="37" xr3:uid="{BEA180AE-AF73-4E3A-B58F-7E04B89FCA04}" name="Nettó súly különbség" dataDxfId="17" dataCellStyle="Comma [0]">
      <calculatedColumnFormula>IF(AND(NOT(ISBLANK(AG2)),NOT(ISBLANK(AK2)),T2="Pellet"),AG2-AK2,"")</calculatedColumnFormula>
    </tableColumn>
    <tableColumn id="38" xr3:uid="{F74742DF-5CE6-4DEB-B9E6-99B5332FA1FE}" name="Átvett biomassza víztartalma" dataDxfId="16"/>
    <tableColumn id="39" xr3:uid="{A12B653F-0EE2-4ACF-990A-CA7104E24325}" name="Áttárolás tárolószin száma" dataDxfId="15" dataCellStyle="Percent"/>
    <tableColumn id="40" xr3:uid="{1200D770-D16E-4124-AA08-BC808B7C89DD}" name="Betárolás" dataDxfId="14"/>
    <tableColumn id="41" xr3:uid="{145B7A27-B38E-45AA-80A5-42909B1FE3F4}" name="Munkaidő" dataDxfId="13"/>
    <tableColumn id="42" xr3:uid="{D56BEF0D-4D89-438E-8D2A-E5879B622ECE}" name="Hibás adat" dataDxfId="12"/>
    <tableColumn id="43" xr3:uid="{66C9633F-9962-40DF-8131-98AE957B4B03}" name="Megjegyzés" dataDxfId="11"/>
    <tableColumn id="44" xr3:uid="{AA0D93D1-141E-46C9-8FAD-3C75B8380881}" name="11%-nál magasabb nedvességtatalom nettó tömeg" dataDxfId="10" dataCellStyle="Comma [0]">
      <calculatedColumnFormula>IF(ISNUMBER(AM2),IF(AM2&gt;11%,AG2,0),"")</calculatedColumnFormula>
    </tableColumn>
    <tableColumn id="45" xr3:uid="{4AF59AA3-4CDE-4FA9-91DD-A9095ACCD2AE}" name="Dupla értékes szabály" dataDxfId="9" dataCellStyle="Comma [0]">
      <calculatedColumnFormula>IF(AB2&gt;2*AA2,"I","")</calculatedColumnFormula>
    </tableColumn>
    <tableColumn id="46" xr3:uid="{49B7D703-F961-4050-8B59-D63F251CE882}" name="1/3-os szabály" dataDxfId="8" dataCellStyle="Comma [0]">
      <calculatedColumnFormula>IF(AB2&gt;(IF(ISBLANK(Z2),0,Z2)+IF(ISBLANK(AC2),0,AC2))/3,"I","")</calculatedColumnFormula>
    </tableColumn>
    <tableColumn id="47" xr3:uid="{85F78454-B5C3-4363-9BF2-861FBA2CFD0B}" name="Bála átlag tömege" dataDxfId="7" dataCellStyle="Comma [0]">
      <calculatedColumnFormula>IF(AND(ISNUMBER(AG2),ISNUMBER(Z2),Z2&gt;0),AG2/Z2,"")</calculatedColumnFormula>
    </tableColumn>
    <tableColumn id="48" xr3:uid="{2754CF74-9859-4511-9CE9-393DEB1770DF}" name="(Nem törölt) _x000a_mérések száma" dataDxfId="6"/>
    <tableColumn id="49" xr3:uid="{AADAC466-869D-4573-BDCD-79BA0A4FFF9C}" name="Törölt mérések száma" dataDxfId="5"/>
    <tableColumn id="50" xr3:uid="{BACF11C5-7E02-4AB5-A60E-0825C1863EBD}" name="20% fölötti törölt mérések száma" dataDxfId="4"/>
    <tableColumn id="51" xr3:uid="{5FB98300-E9A1-49D6-82A5-7E3CB9C4C997}" name="0-ás mérések száma" dataDxfId="3"/>
    <tableColumn id="52" xr3:uid="{47BE6106-C84A-4609-863E-7E139B1E4D92}" name="8% alatti mérések száma" dataDxfId="2"/>
    <tableColumn id="53" xr3:uid="{420B69AB-02A1-442E-9B74-809BCC7B2A30}" name="8%-os mérések száma" dataDxfId="1"/>
    <tableColumn id="54" xr3:uid="{4662361D-67D6-44F2-A4EF-7D761F69203C}" name="8% feletti mérések száma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C3"/>
  <sheetViews>
    <sheetView tabSelected="1" zoomScaleNormal="100" workbookViewId="0">
      <pane ySplit="1" topLeftCell="A2" activePane="bottomLeft" state="frozen"/>
      <selection pane="bottomLeft" activeCell="B3" sqref="B3"/>
    </sheetView>
  </sheetViews>
  <sheetFormatPr defaultRowHeight="15" x14ac:dyDescent="0.25"/>
  <cols>
    <col min="1" max="1" width="19.42578125" customWidth="1"/>
    <col min="2" max="2" width="15.85546875" style="8" customWidth="1"/>
    <col min="3" max="3" width="15.85546875" style="10" customWidth="1"/>
    <col min="4" max="4" width="11.7109375" style="10" customWidth="1"/>
    <col min="5" max="5" width="34.42578125" style="2" customWidth="1"/>
    <col min="6" max="6" width="40.5703125" style="2" customWidth="1"/>
    <col min="7" max="7" width="19.5703125" style="2" customWidth="1"/>
    <col min="8" max="8" width="16.7109375" style="2" customWidth="1"/>
    <col min="9" max="9" width="36.140625" style="2" customWidth="1"/>
    <col min="10" max="10" width="25.140625" style="11" customWidth="1"/>
    <col min="11" max="11" width="36.140625" style="11" customWidth="1"/>
    <col min="12" max="12" width="28" style="11" customWidth="1"/>
    <col min="13" max="13" width="24.85546875" style="11" customWidth="1"/>
    <col min="14" max="14" width="24.7109375" style="11" customWidth="1"/>
    <col min="15" max="15" width="17.42578125" style="1" customWidth="1"/>
    <col min="16" max="16" width="18.28515625" style="1" customWidth="1"/>
    <col min="17" max="17" width="19.85546875" style="1" customWidth="1"/>
    <col min="18" max="18" width="40.28515625" style="1" customWidth="1"/>
    <col min="19" max="19" width="23.5703125" style="1" customWidth="1"/>
    <col min="20" max="20" width="19.7109375" style="1" customWidth="1"/>
    <col min="21" max="21" width="19.7109375" style="3" customWidth="1"/>
    <col min="22" max="22" width="19.7109375" style="1" customWidth="1"/>
    <col min="23" max="23" width="19.5703125" style="1" customWidth="1"/>
    <col min="24" max="24" width="25.5703125" style="1" customWidth="1"/>
    <col min="25" max="25" width="22" style="1" customWidth="1"/>
    <col min="26" max="26" width="19.7109375" style="10" customWidth="1"/>
    <col min="27" max="27" width="39.28515625" style="10" customWidth="1"/>
    <col min="28" max="28" width="39.5703125" style="10" customWidth="1"/>
    <col min="29" max="29" width="26" style="10" customWidth="1"/>
    <col min="30" max="30" width="14.85546875" style="9" customWidth="1"/>
    <col min="31" max="31" width="32.28515625" style="9" customWidth="1"/>
    <col min="32" max="32" width="18" style="9" customWidth="1"/>
    <col min="33" max="33" width="15.28515625" style="9" customWidth="1"/>
    <col min="34" max="34" width="13.28515625" style="4" customWidth="1"/>
    <col min="35" max="35" width="13.85546875" style="4" customWidth="1"/>
    <col min="36" max="36" width="34.28515625" style="11" customWidth="1"/>
    <col min="37" max="37" width="53.85546875" style="9" customWidth="1"/>
    <col min="38" max="38" width="22.7109375" style="9" customWidth="1"/>
    <col min="39" max="39" width="28.5703125" style="5" customWidth="1"/>
    <col min="40" max="40" width="26.140625" style="6" customWidth="1"/>
    <col min="41" max="41" width="20.5703125" style="1" customWidth="1"/>
    <col min="42" max="42" width="16.85546875" style="3" customWidth="1"/>
    <col min="43" max="43" width="31.85546875" style="7" customWidth="1"/>
    <col min="44" max="44" width="98.140625" style="7" customWidth="1"/>
    <col min="45" max="45" width="47.5703125" style="9" customWidth="1"/>
    <col min="46" max="46" width="22.28515625" style="9" customWidth="1"/>
    <col min="47" max="48" width="19.42578125" style="9" customWidth="1"/>
    <col min="49" max="49" width="20.5703125" style="10" customWidth="1"/>
    <col min="50" max="50" width="22.42578125" style="10" customWidth="1"/>
    <col min="51" max="51" width="32.140625" style="10" customWidth="1"/>
    <col min="52" max="52" width="20.7109375" style="10" customWidth="1"/>
    <col min="53" max="53" width="24.7109375" style="10" customWidth="1"/>
    <col min="54" max="54" width="22.42578125" style="10" customWidth="1"/>
    <col min="55" max="55" width="25.7109375" style="10" customWidth="1"/>
  </cols>
  <sheetData>
    <row r="1" spans="1:55" s="13" customFormat="1" ht="46.5" customHeight="1" x14ac:dyDescent="0.25">
      <c r="A1" s="12" t="s">
        <v>22</v>
      </c>
      <c r="B1" s="16" t="s">
        <v>0</v>
      </c>
      <c r="C1" s="17" t="s">
        <v>31</v>
      </c>
      <c r="D1" s="17" t="s">
        <v>2</v>
      </c>
      <c r="E1" s="18" t="s">
        <v>13</v>
      </c>
      <c r="F1" s="18" t="s">
        <v>25</v>
      </c>
      <c r="G1" s="18" t="s">
        <v>28</v>
      </c>
      <c r="H1" s="18" t="s">
        <v>29</v>
      </c>
      <c r="I1" s="18" t="s">
        <v>26</v>
      </c>
      <c r="J1" s="19" t="s">
        <v>27</v>
      </c>
      <c r="K1" s="19" t="s">
        <v>39</v>
      </c>
      <c r="L1" s="19" t="s">
        <v>47</v>
      </c>
      <c r="M1" s="19" t="s">
        <v>30</v>
      </c>
      <c r="N1" s="19" t="s">
        <v>46</v>
      </c>
      <c r="O1" s="20" t="s">
        <v>32</v>
      </c>
      <c r="P1" s="20" t="s">
        <v>33</v>
      </c>
      <c r="Q1" s="20" t="s">
        <v>10</v>
      </c>
      <c r="R1" s="20" t="s">
        <v>11</v>
      </c>
      <c r="S1" s="20" t="s">
        <v>34</v>
      </c>
      <c r="T1" s="20" t="s">
        <v>21</v>
      </c>
      <c r="U1" s="21" t="s">
        <v>35</v>
      </c>
      <c r="V1" s="20" t="s">
        <v>14</v>
      </c>
      <c r="W1" s="20" t="s">
        <v>15</v>
      </c>
      <c r="X1" s="20" t="s">
        <v>1</v>
      </c>
      <c r="Y1" s="20" t="s">
        <v>20</v>
      </c>
      <c r="Z1" s="17" t="s">
        <v>4</v>
      </c>
      <c r="AA1" s="17" t="s">
        <v>44</v>
      </c>
      <c r="AB1" s="17" t="s">
        <v>45</v>
      </c>
      <c r="AC1" s="17" t="s">
        <v>5</v>
      </c>
      <c r="AD1" s="22" t="s">
        <v>48</v>
      </c>
      <c r="AE1" s="22" t="s">
        <v>7</v>
      </c>
      <c r="AF1" s="22" t="s">
        <v>36</v>
      </c>
      <c r="AG1" s="22" t="s">
        <v>8</v>
      </c>
      <c r="AH1" s="23" t="s">
        <v>17</v>
      </c>
      <c r="AI1" s="23" t="s">
        <v>18</v>
      </c>
      <c r="AJ1" s="19" t="s">
        <v>19</v>
      </c>
      <c r="AK1" s="22" t="s">
        <v>16</v>
      </c>
      <c r="AL1" s="22" t="s">
        <v>12</v>
      </c>
      <c r="AM1" s="24" t="s">
        <v>3</v>
      </c>
      <c r="AN1" s="25" t="s">
        <v>37</v>
      </c>
      <c r="AO1" s="20" t="s">
        <v>38</v>
      </c>
      <c r="AP1" s="21" t="s">
        <v>6</v>
      </c>
      <c r="AQ1" s="20" t="s">
        <v>9</v>
      </c>
      <c r="AR1" s="20" t="s">
        <v>24</v>
      </c>
      <c r="AS1" s="22" t="s">
        <v>40</v>
      </c>
      <c r="AT1" s="22" t="s">
        <v>41</v>
      </c>
      <c r="AU1" s="22" t="s">
        <v>42</v>
      </c>
      <c r="AV1" s="22" t="s">
        <v>43</v>
      </c>
      <c r="AW1" s="17" t="s">
        <v>54</v>
      </c>
      <c r="AX1" s="17" t="s">
        <v>49</v>
      </c>
      <c r="AY1" s="17" t="s">
        <v>55</v>
      </c>
      <c r="AZ1" s="17" t="s">
        <v>50</v>
      </c>
      <c r="BA1" s="17" t="s">
        <v>51</v>
      </c>
      <c r="BB1" s="17" t="s">
        <v>52</v>
      </c>
      <c r="BC1" s="26" t="s">
        <v>53</v>
      </c>
    </row>
    <row r="2" spans="1:55" x14ac:dyDescent="0.25">
      <c r="A2" t="s">
        <v>23</v>
      </c>
      <c r="B2" s="14">
        <v>42603</v>
      </c>
      <c r="C2" s="27">
        <f>IF(ISBLANK(deliveries[[#This Row],[Dátum]]),"",YEAR(B2))</f>
        <v>2016</v>
      </c>
      <c r="D2" s="27">
        <f>IF(ISBLANK(deliveries[[#This Row],[Dátum]]),"",WEEKNUM(B2))</f>
        <v>35</v>
      </c>
      <c r="J2" s="28" t="str">
        <f>IF(OR(ISBLANK(I2),ISBLANK(E2)),"",+I2-E2)</f>
        <v/>
      </c>
      <c r="K2" s="28" t="str">
        <f>IF(OR(ISBLANK(F2),ISBLANK(E2)),"",+F2-E2)</f>
        <v/>
      </c>
      <c r="L2" s="28" t="str">
        <f>IF(OR(ISBLANK(G2),ISBLANK(F2)),"",+G2-F2)</f>
        <v/>
      </c>
      <c r="M2" s="28" t="str">
        <f>IF(OR(ISBLANK(H2),ISBLANK(G2)),"",+H2-G2)</f>
        <v/>
      </c>
      <c r="N2" s="28" t="str">
        <f>IF(OR(ISBLANK(I2),ISBLANK(H2)),"",+I2-H2)</f>
        <v/>
      </c>
      <c r="AG2" s="9" t="str">
        <f>IF(OR(ISBLANK(AE2),ISBLANK(AF2)),"",+AE2-AF2)</f>
        <v/>
      </c>
      <c r="AJ2" s="28" t="str">
        <f>IF(OR(ISBLANK(AH2),ISBLANK(AI2)),"",+AI2-AH2)</f>
        <v/>
      </c>
      <c r="AL2" s="29" t="str">
        <f>IF(AND(NOT(ISBLANK(AG2)),NOT(ISBLANK(AK2)),T2="Pellet"),AG2-AK2,"")</f>
        <v/>
      </c>
      <c r="AS2" s="29" t="str">
        <f>IF(ISNUMBER(AM2),IF(AM2&gt;11%,AG2,0),"")</f>
        <v/>
      </c>
      <c r="AT2" s="29" t="str">
        <f>IF(AB2&gt;2*AA2,"I","")</f>
        <v/>
      </c>
      <c r="AU2" s="29" t="str">
        <f>IF(AB2&gt;(IF(ISBLANK(Z2),0,Z2)+IF(ISBLANK(AC2),0,AC2))/3,"I","")</f>
        <v/>
      </c>
      <c r="AV2" s="29" t="str">
        <f>IF(AND(ISNUMBER(AG2),ISNUMBER(Z2),Z2&gt;0),AG2/Z2,"")</f>
        <v/>
      </c>
      <c r="BC2" s="15"/>
    </row>
    <row r="3" spans="1:55" x14ac:dyDescent="0.25">
      <c r="B3" s="14"/>
      <c r="C3" s="27" t="str">
        <f>IF(ISBLANK(deliveries[[#This Row],[Dátum]]),"",YEAR(B3))</f>
        <v/>
      </c>
      <c r="D3" s="27" t="str">
        <f>IF(ISBLANK(deliveries[[#This Row],[Dátum]]),"",WEEKNUM(B3))</f>
        <v/>
      </c>
      <c r="J3" s="28" t="str">
        <f t="shared" ref="J3" si="0">IF(OR(ISBLANK(I3),ISBLANK(E3)),"",+I3-E3)</f>
        <v/>
      </c>
      <c r="K3" s="28" t="str">
        <f t="shared" ref="K3" si="1">IF(OR(ISBLANK(F3),ISBLANK(E3)),"",+F3-E3)</f>
        <v/>
      </c>
      <c r="L3" s="28" t="str">
        <f t="shared" ref="L3" si="2">IF(OR(ISBLANK(G3),ISBLANK(F3)),"",+G3-F3)</f>
        <v/>
      </c>
      <c r="M3" s="28" t="str">
        <f t="shared" ref="M3" si="3">IF(OR(ISBLANK(H3),ISBLANK(G3)),"",+H3-G3)</f>
        <v/>
      </c>
      <c r="N3" s="28" t="str">
        <f t="shared" ref="N3" si="4">IF(OR(ISBLANK(I3),ISBLANK(H3)),"",+I3-H3)</f>
        <v/>
      </c>
      <c r="AG3" s="9" t="str">
        <f t="shared" ref="AG3" si="5">IF(OR(ISBLANK(AE3),ISBLANK(AF3)),"",+AE3-AF3)</f>
        <v/>
      </c>
      <c r="AJ3" s="28" t="str">
        <f t="shared" ref="AJ3" si="6">IF(OR(ISBLANK(AH3),ISBLANK(AI3)),"",+AI3-AH3)</f>
        <v/>
      </c>
      <c r="AL3" s="29" t="str">
        <f t="shared" ref="AL3" si="7">IF(AND(NOT(ISBLANK(AG3)),NOT(ISBLANK(AK3)),T3="Pellet"),AG3-AK3,"")</f>
        <v/>
      </c>
      <c r="AS3" s="29" t="str">
        <f t="shared" ref="AS3" si="8">IF(ISNUMBER(AM3),IF(AM3&gt;11%,AG3,0),"")</f>
        <v/>
      </c>
      <c r="AT3" s="29" t="str">
        <f t="shared" ref="AT3" si="9">IF(AB3&gt;2*AA3,"I","")</f>
        <v/>
      </c>
      <c r="AU3" s="29" t="str">
        <f t="shared" ref="AU3" si="10">IF(AB3&gt;(IF(ISBLANK(Z3),0,Z3)+IF(ISBLANK(AC3),0,AC3))/3,"I","")</f>
        <v/>
      </c>
      <c r="AV3" s="29" t="str">
        <f t="shared" ref="AV3" si="11">IF(AND(ISNUMBER(AG3),ISNUMBER(Z3),Z3&gt;0),AG3/Z3,"")</f>
        <v/>
      </c>
      <c r="BC3" s="15"/>
    </row>
  </sheetData>
  <pageMargins left="0.7" right="0.7" top="0.75" bottom="0.75" header="0.3" footer="0.3"/>
  <pageSetup paperSize="9" scale="29" fitToHeight="0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munkalapok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 Viktória</dc:creator>
  <cp:lastModifiedBy>Laszlo Lieszkovszky</cp:lastModifiedBy>
  <cp:lastPrinted>2015-12-03T07:53:40Z</cp:lastPrinted>
  <dcterms:created xsi:type="dcterms:W3CDTF">2015-02-06T12:32:11Z</dcterms:created>
  <dcterms:modified xsi:type="dcterms:W3CDTF">2024-02-01T15:52:43Z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daf00281-0e04-4199-97fa-f5ff97daca1b</vt:lpwstr>
  </property>
</Properties>
</file>